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aronspringer/Documents/Baseball Stats/HoF Model/"/>
    </mc:Choice>
  </mc:AlternateContent>
  <xr:revisionPtr revIDLastSave="0" documentId="13_ncr:1_{406503DC-A301-AC4A-8F01-D93F401CB3F4}" xr6:coauthVersionLast="47" xr6:coauthVersionMax="47" xr10:uidLastSave="{00000000-0000-0000-0000-000000000000}"/>
  <bookViews>
    <workbookView xWindow="900" yWindow="500" windowWidth="26840" windowHeight="14260" xr2:uid="{1D123D60-786D-5C40-AB8C-11D5796F9D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5" i="1" l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AL5" i="1"/>
  <c r="AM5" i="1"/>
  <c r="AE5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AL4" i="1"/>
  <c r="AM4" i="1"/>
  <c r="AE4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AL3" i="1"/>
  <c r="AM3" i="1"/>
  <c r="AE3" i="1"/>
  <c r="CH4" i="1" l="1"/>
  <c r="CZ2" i="1"/>
  <c r="CY2" i="1"/>
  <c r="CX2" i="1"/>
  <c r="CW2" i="1"/>
  <c r="CV2" i="1"/>
  <c r="CU2" i="1"/>
  <c r="CT2" i="1"/>
  <c r="CS2" i="1"/>
  <c r="CR2" i="1"/>
  <c r="CQ2" i="1"/>
  <c r="CP2" i="1"/>
  <c r="CO2" i="1"/>
  <c r="CN2" i="1"/>
  <c r="CM2" i="1"/>
  <c r="CL2" i="1"/>
  <c r="CK2" i="1"/>
  <c r="CJ2" i="1"/>
  <c r="CI2" i="1"/>
  <c r="CG2" i="1"/>
  <c r="CF2" i="1"/>
  <c r="CH2" i="1" s="1"/>
  <c r="CE2" i="1"/>
  <c r="CD2" i="1"/>
  <c r="CC2" i="1"/>
  <c r="CB2" i="1"/>
  <c r="BZ2" i="1"/>
  <c r="BY2" i="1"/>
  <c r="BX2" i="1"/>
  <c r="BW2" i="1"/>
  <c r="BV2" i="1"/>
  <c r="BU2" i="1"/>
  <c r="BT2" i="1"/>
  <c r="BS2" i="1"/>
  <c r="AM2" i="1"/>
  <c r="AL2" i="1"/>
  <c r="AE2" i="1"/>
  <c r="CA2" i="1" s="1"/>
</calcChain>
</file>

<file path=xl/sharedStrings.xml><?xml version="1.0" encoding="utf-8"?>
<sst xmlns="http://schemas.openxmlformats.org/spreadsheetml/2006/main" count="112" uniqueCount="111">
  <si>
    <t>Player</t>
  </si>
  <si>
    <t>Position</t>
  </si>
  <si>
    <t>HoF</t>
  </si>
  <si>
    <t>First.Year</t>
  </si>
  <si>
    <t>Last.Year</t>
  </si>
  <si>
    <t>R.LL</t>
  </si>
  <si>
    <t>H.LL</t>
  </si>
  <si>
    <t>Doubles.LL</t>
  </si>
  <si>
    <t>Triples.LL</t>
  </si>
  <si>
    <t>HR.LL</t>
  </si>
  <si>
    <t>RBI.LL</t>
  </si>
  <si>
    <t>SB.LL</t>
  </si>
  <si>
    <t>BB.LL</t>
  </si>
  <si>
    <t>AVG.LL</t>
  </si>
  <si>
    <t>OBP.LL</t>
  </si>
  <si>
    <t>SLG.LL</t>
  </si>
  <si>
    <t>OPS.LL</t>
  </si>
  <si>
    <t>AS</t>
  </si>
  <si>
    <t>GG</t>
  </si>
  <si>
    <t>SS</t>
  </si>
  <si>
    <t>MVP</t>
  </si>
  <si>
    <t>RoY</t>
  </si>
  <si>
    <t>WS</t>
  </si>
  <si>
    <t>WS.MVP</t>
  </si>
  <si>
    <t>TC</t>
  </si>
  <si>
    <t>G</t>
  </si>
  <si>
    <t>PA</t>
  </si>
  <si>
    <t>AB</t>
  </si>
  <si>
    <t>R</t>
  </si>
  <si>
    <t>H</t>
  </si>
  <si>
    <t>Singles</t>
  </si>
  <si>
    <t>Doubles</t>
  </si>
  <si>
    <t>Triples</t>
  </si>
  <si>
    <t>HR</t>
  </si>
  <si>
    <t>RBI</t>
  </si>
  <si>
    <t>SB</t>
  </si>
  <si>
    <t>CS</t>
  </si>
  <si>
    <t>SB.Percent</t>
  </si>
  <si>
    <t>SB.Dif</t>
  </si>
  <si>
    <t>BB</t>
  </si>
  <si>
    <t>SO</t>
  </si>
  <si>
    <t>BA</t>
  </si>
  <si>
    <t>OBP</t>
  </si>
  <si>
    <t>SLG</t>
  </si>
  <si>
    <t>OPS</t>
  </si>
  <si>
    <t>TB</t>
  </si>
  <si>
    <t>GDP</t>
  </si>
  <si>
    <t>HBP</t>
  </si>
  <si>
    <t>SH</t>
  </si>
  <si>
    <t>SF</t>
  </si>
  <si>
    <t>IBB</t>
  </si>
  <si>
    <t>Inn</t>
  </si>
  <si>
    <t>Ch</t>
  </si>
  <si>
    <t>PO</t>
  </si>
  <si>
    <t>A</t>
  </si>
  <si>
    <t>E</t>
  </si>
  <si>
    <t>DP</t>
  </si>
  <si>
    <t>Fld.Percent</t>
  </si>
  <si>
    <t>RF.Per9</t>
  </si>
  <si>
    <t>RF.PerGame</t>
  </si>
  <si>
    <t>lgFld.Percent</t>
  </si>
  <si>
    <t>lgRF9</t>
  </si>
  <si>
    <t>lgRFG</t>
  </si>
  <si>
    <t>PB</t>
  </si>
  <si>
    <t>WP</t>
  </si>
  <si>
    <t>C.SB</t>
  </si>
  <si>
    <t>C.CS</t>
  </si>
  <si>
    <t>CS.Percent</t>
  </si>
  <si>
    <t>lgCS.Percent</t>
  </si>
  <si>
    <t>C.PO</t>
  </si>
  <si>
    <t>Fld.PercentDif</t>
  </si>
  <si>
    <t>RF9Dif</t>
  </si>
  <si>
    <t>RFGDif</t>
  </si>
  <si>
    <t>CS.PercentDif</t>
  </si>
  <si>
    <t>PA.PerSeas</t>
  </si>
  <si>
    <t>AB.PerSeas</t>
  </si>
  <si>
    <t>R.PerSeas</t>
  </si>
  <si>
    <t>H.PerSeas</t>
  </si>
  <si>
    <t>Singles.PerSeas</t>
  </si>
  <si>
    <t>Doubles.PerSeas</t>
  </si>
  <si>
    <t>Triples.PerSeas</t>
  </si>
  <si>
    <t>HR.PerSeas</t>
  </si>
  <si>
    <t>RBI.PerSeas</t>
  </si>
  <si>
    <t>SB.PerSeas</t>
  </si>
  <si>
    <t>CS.PerSeas</t>
  </si>
  <si>
    <t>SB.Dif.PerSeas</t>
  </si>
  <si>
    <t>BB.PerSeas</t>
  </si>
  <si>
    <t>SO.PerSeas</t>
  </si>
  <si>
    <t>TB.PerSeas</t>
  </si>
  <si>
    <t>GDP.PerSeas</t>
  </si>
  <si>
    <t>HBP.PerSeas</t>
  </si>
  <si>
    <t>SH.PerSeas</t>
  </si>
  <si>
    <t>SF.PerSeas</t>
  </si>
  <si>
    <t>IBB.PerSeas</t>
  </si>
  <si>
    <t>Ch.PerSeas</t>
  </si>
  <si>
    <t>PO.PerSeas</t>
  </si>
  <si>
    <t>A.PerSeas</t>
  </si>
  <si>
    <t>E.PerSeas</t>
  </si>
  <si>
    <t>DP.PerSeas</t>
  </si>
  <si>
    <t>PB.PerSeas</t>
  </si>
  <si>
    <t>WP.PerSeas</t>
  </si>
  <si>
    <t>C.SB.PerSeas</t>
  </si>
  <si>
    <t>C.CS.PerSeas</t>
  </si>
  <si>
    <t>C.PO.PerSeas</t>
  </si>
  <si>
    <t>OF</t>
  </si>
  <si>
    <t>1B</t>
  </si>
  <si>
    <t>Bill White</t>
  </si>
  <si>
    <t>Davey Johnson</t>
  </si>
  <si>
    <t>2B</t>
  </si>
  <si>
    <t>Lou Piniella</t>
  </si>
  <si>
    <t>Cito Gaston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</si>
</sst>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D6855-A0B4-C04C-A33F-1CADF6E52F62}">
  <dimension ref="A1:CZ5"/>
  <sheetViews>
    <sheetView tabSelected="1" workbookViewId="0">
      <selection activeCell="D7" sqref="D7"/>
    </sheetView>
  </sheetViews>
  <sheetFormatPr baseColWidth="10" defaultRowHeight="16" x14ac:dyDescent="0.2"/>
  <cols>
    <col min="1" max="1" width="12.6640625" bestFit="1" customWidth="1"/>
    <col min="2" max="2" width="7.6640625" bestFit="1" customWidth="1"/>
    <col min="3" max="3" width="4.5" bestFit="1" customWidth="1"/>
    <col min="4" max="4" width="9" bestFit="1" customWidth="1"/>
    <col min="5" max="5" width="8.6640625" bestFit="1" customWidth="1"/>
    <col min="6" max="6" width="4.5" bestFit="1" customWidth="1"/>
    <col min="7" max="7" width="4.6640625" bestFit="1" customWidth="1"/>
    <col min="8" max="8" width="10" bestFit="1" customWidth="1"/>
    <col min="9" max="9" width="8.83203125" bestFit="1" customWidth="1"/>
    <col min="10" max="10" width="5.83203125" bestFit="1" customWidth="1"/>
    <col min="11" max="11" width="6.1640625" bestFit="1" customWidth="1"/>
    <col min="12" max="12" width="5.5" bestFit="1" customWidth="1"/>
    <col min="13" max="13" width="5.6640625" bestFit="1" customWidth="1"/>
    <col min="14" max="14" width="7" bestFit="1" customWidth="1"/>
    <col min="15" max="15" width="6.83203125" bestFit="1" customWidth="1"/>
    <col min="16" max="16" width="6.5" bestFit="1" customWidth="1"/>
    <col min="17" max="17" width="6.6640625" bestFit="1" customWidth="1"/>
    <col min="18" max="18" width="3.33203125" bestFit="1" customWidth="1"/>
    <col min="19" max="19" width="3.83203125" bestFit="1" customWidth="1"/>
    <col min="20" max="20" width="3.1640625" bestFit="1" customWidth="1"/>
    <col min="21" max="21" width="5" bestFit="1" customWidth="1"/>
    <col min="22" max="22" width="4.33203125" bestFit="1" customWidth="1"/>
    <col min="23" max="23" width="4" bestFit="1" customWidth="1"/>
    <col min="24" max="24" width="8.33203125" bestFit="1" customWidth="1"/>
    <col min="25" max="25" width="3.1640625" bestFit="1" customWidth="1"/>
    <col min="26" max="26" width="5.1640625" bestFit="1" customWidth="1"/>
    <col min="27" max="27" width="6.1640625" bestFit="1" customWidth="1"/>
    <col min="28" max="30" width="5.1640625" bestFit="1" customWidth="1"/>
    <col min="31" max="31" width="7" bestFit="1" customWidth="1"/>
    <col min="32" max="32" width="7.83203125" bestFit="1" customWidth="1"/>
    <col min="33" max="33" width="6.6640625" bestFit="1" customWidth="1"/>
    <col min="34" max="34" width="4.1640625" bestFit="1" customWidth="1"/>
    <col min="35" max="35" width="5.1640625" bestFit="1" customWidth="1"/>
    <col min="36" max="36" width="4.1640625" bestFit="1" customWidth="1"/>
    <col min="37" max="37" width="3.1640625" bestFit="1" customWidth="1"/>
    <col min="38" max="38" width="10" bestFit="1" customWidth="1"/>
    <col min="39" max="39" width="6.33203125" bestFit="1" customWidth="1"/>
    <col min="40" max="41" width="5.1640625" bestFit="1" customWidth="1"/>
    <col min="42" max="45" width="5.6640625" bestFit="1" customWidth="1"/>
    <col min="46" max="46" width="5.1640625" bestFit="1" customWidth="1"/>
    <col min="47" max="47" width="4.83203125" bestFit="1" customWidth="1"/>
    <col min="48" max="48" width="4.6640625" bestFit="1" customWidth="1"/>
    <col min="49" max="49" width="3.5" bestFit="1" customWidth="1"/>
    <col min="50" max="50" width="3.1640625" bestFit="1" customWidth="1"/>
    <col min="51" max="51" width="4.1640625" bestFit="1" customWidth="1"/>
    <col min="52" max="52" width="8.1640625" bestFit="1" customWidth="1"/>
    <col min="53" max="54" width="6.1640625" bestFit="1" customWidth="1"/>
    <col min="55" max="55" width="5.1640625" bestFit="1" customWidth="1"/>
    <col min="56" max="56" width="4.1640625" bestFit="1" customWidth="1"/>
    <col min="57" max="57" width="5.1640625" bestFit="1" customWidth="1"/>
    <col min="58" max="58" width="10.33203125" bestFit="1" customWidth="1"/>
    <col min="59" max="59" width="7.5" bestFit="1" customWidth="1"/>
    <col min="60" max="60" width="11.5" bestFit="1" customWidth="1"/>
    <col min="61" max="61" width="11.83203125" bestFit="1" customWidth="1"/>
    <col min="62" max="62" width="5.83203125" bestFit="1" customWidth="1"/>
    <col min="63" max="63" width="6.1640625" bestFit="1" customWidth="1"/>
    <col min="64" max="64" width="3.33203125" bestFit="1" customWidth="1"/>
    <col min="65" max="65" width="4" bestFit="1" customWidth="1"/>
    <col min="66" max="66" width="4.83203125" bestFit="1" customWidth="1"/>
    <col min="67" max="67" width="4.6640625" bestFit="1" customWidth="1"/>
    <col min="68" max="68" width="9.83203125" bestFit="1" customWidth="1"/>
    <col min="69" max="69" width="11.33203125" bestFit="1" customWidth="1"/>
    <col min="70" max="70" width="5" bestFit="1" customWidth="1"/>
    <col min="71" max="71" width="12.83203125" bestFit="1" customWidth="1"/>
    <col min="72" max="72" width="6.83203125" bestFit="1" customWidth="1"/>
    <col min="73" max="73" width="7.1640625" bestFit="1" customWidth="1"/>
    <col min="74" max="74" width="12.33203125" bestFit="1" customWidth="1"/>
    <col min="75" max="75" width="10.33203125" bestFit="1" customWidth="1"/>
    <col min="76" max="76" width="10.5" bestFit="1" customWidth="1"/>
    <col min="77" max="77" width="9.33203125" bestFit="1" customWidth="1"/>
    <col min="78" max="78" width="9.5" bestFit="1" customWidth="1"/>
    <col min="79" max="79" width="14" bestFit="1" customWidth="1"/>
    <col min="80" max="80" width="14.83203125" bestFit="1" customWidth="1"/>
    <col min="81" max="81" width="13.6640625" bestFit="1" customWidth="1"/>
    <col min="82" max="82" width="10.6640625" bestFit="1" customWidth="1"/>
    <col min="83" max="83" width="11" bestFit="1" customWidth="1"/>
    <col min="84" max="84" width="10.33203125" bestFit="1" customWidth="1"/>
    <col min="85" max="85" width="10.1640625" bestFit="1" customWidth="1"/>
    <col min="86" max="86" width="13.33203125" bestFit="1" customWidth="1"/>
    <col min="87" max="88" width="10.5" bestFit="1" customWidth="1"/>
    <col min="89" max="89" width="10.33203125" bestFit="1" customWidth="1"/>
    <col min="90" max="90" width="11.83203125" bestFit="1" customWidth="1"/>
    <col min="91" max="91" width="11.6640625" bestFit="1" customWidth="1"/>
    <col min="92" max="92" width="10.5" bestFit="1" customWidth="1"/>
    <col min="93" max="93" width="10.1640625" bestFit="1" customWidth="1"/>
    <col min="94" max="94" width="11" bestFit="1" customWidth="1"/>
    <col min="95" max="95" width="10.1640625" bestFit="1" customWidth="1"/>
    <col min="96" max="96" width="10.5" bestFit="1" customWidth="1"/>
    <col min="97" max="97" width="9.33203125" bestFit="1" customWidth="1"/>
    <col min="98" max="98" width="9.1640625" bestFit="1" customWidth="1"/>
    <col min="99" max="99" width="10.5" bestFit="1" customWidth="1"/>
    <col min="100" max="100" width="10.33203125" bestFit="1" customWidth="1"/>
    <col min="101" max="101" width="11" bestFit="1" customWidth="1"/>
    <col min="102" max="102" width="11.83203125" bestFit="1" customWidth="1"/>
    <col min="103" max="103" width="11.6640625" bestFit="1" customWidth="1"/>
    <col min="104" max="104" width="12" bestFit="1" customWidth="1"/>
  </cols>
  <sheetData>
    <row r="1" spans="1:104" ht="17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  <c r="CU1" s="3" t="s">
        <v>98</v>
      </c>
      <c r="CV1" s="3" t="s">
        <v>99</v>
      </c>
      <c r="CW1" s="3" t="s">
        <v>100</v>
      </c>
      <c r="CX1" s="3" t="s">
        <v>101</v>
      </c>
      <c r="CY1" s="3" t="s">
        <v>102</v>
      </c>
      <c r="CZ1" s="3" t="s">
        <v>103</v>
      </c>
    </row>
    <row r="2" spans="1:104" x14ac:dyDescent="0.2">
      <c r="A2" s="4" t="s">
        <v>106</v>
      </c>
      <c r="B2" s="4" t="s">
        <v>105</v>
      </c>
      <c r="C2" s="4">
        <v>0</v>
      </c>
      <c r="D2" s="4">
        <v>1956</v>
      </c>
      <c r="E2" s="4">
        <v>1969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5</v>
      </c>
      <c r="S2" s="4">
        <v>7</v>
      </c>
      <c r="T2" s="4">
        <v>0</v>
      </c>
      <c r="U2" s="4">
        <v>0</v>
      </c>
      <c r="V2" s="4">
        <v>0</v>
      </c>
      <c r="W2" s="4">
        <v>1</v>
      </c>
      <c r="X2" s="4">
        <v>0</v>
      </c>
      <c r="Y2" s="4">
        <v>0</v>
      </c>
      <c r="Z2" s="4">
        <v>1673</v>
      </c>
      <c r="AA2" s="4">
        <v>6680</v>
      </c>
      <c r="AB2" s="4">
        <v>5972</v>
      </c>
      <c r="AC2" s="4">
        <v>843</v>
      </c>
      <c r="AD2" s="4">
        <v>1706</v>
      </c>
      <c r="AE2" s="4">
        <f t="shared" ref="AE2:AE5" si="0">AD2-AF2-AG2-AH2</f>
        <v>1161</v>
      </c>
      <c r="AF2" s="4">
        <v>278</v>
      </c>
      <c r="AG2" s="4">
        <v>65</v>
      </c>
      <c r="AH2" s="4">
        <v>202</v>
      </c>
      <c r="AI2" s="4">
        <v>870</v>
      </c>
      <c r="AJ2" s="4">
        <v>103</v>
      </c>
      <c r="AK2" s="4">
        <v>68</v>
      </c>
      <c r="AL2" s="6">
        <f t="shared" ref="AL2:AL3" si="1">AJ2/(AJ2+AK2)</f>
        <v>0.60233918128654973</v>
      </c>
      <c r="AM2" s="9">
        <f t="shared" ref="AM2:AM3" si="2">AJ2-AK2</f>
        <v>35</v>
      </c>
      <c r="AN2" s="4">
        <v>596</v>
      </c>
      <c r="AO2" s="4">
        <v>927</v>
      </c>
      <c r="AP2" s="6">
        <v>0.28599999999999998</v>
      </c>
      <c r="AQ2" s="6">
        <v>0.35099999999999998</v>
      </c>
      <c r="AR2" s="6">
        <v>0.45500000000000002</v>
      </c>
      <c r="AS2" s="6">
        <v>0.80600000000000005</v>
      </c>
      <c r="AT2" s="4">
        <v>2720</v>
      </c>
      <c r="AU2" s="4">
        <v>82</v>
      </c>
      <c r="AV2" s="4">
        <v>28</v>
      </c>
      <c r="AW2" s="4">
        <v>39</v>
      </c>
      <c r="AX2" s="4">
        <v>45</v>
      </c>
      <c r="AY2" s="4">
        <v>70</v>
      </c>
      <c r="AZ2" s="4">
        <v>13602</v>
      </c>
      <c r="BA2" s="4">
        <v>14096</v>
      </c>
      <c r="BB2" s="4">
        <v>13015</v>
      </c>
      <c r="BC2" s="4">
        <v>966</v>
      </c>
      <c r="BD2" s="4">
        <v>115</v>
      </c>
      <c r="BE2" s="4">
        <v>1160</v>
      </c>
      <c r="BF2" s="6">
        <v>0.99199999999999999</v>
      </c>
      <c r="BG2" s="7">
        <v>9.25</v>
      </c>
      <c r="BH2" s="7">
        <v>8.58</v>
      </c>
      <c r="BI2" s="6">
        <v>0.99</v>
      </c>
      <c r="BJ2" s="7">
        <v>9.2200000000000006</v>
      </c>
      <c r="BK2" s="7">
        <v>9.1</v>
      </c>
      <c r="BL2" s="4">
        <v>0</v>
      </c>
      <c r="BM2" s="4">
        <v>0</v>
      </c>
      <c r="BN2" s="4">
        <v>0</v>
      </c>
      <c r="BO2" s="4">
        <v>0</v>
      </c>
      <c r="BP2" s="5">
        <v>0</v>
      </c>
      <c r="BQ2" s="5">
        <v>0</v>
      </c>
      <c r="BR2" s="4">
        <v>0</v>
      </c>
      <c r="BS2" s="6">
        <f t="shared" ref="BS2:BU3" si="3">BF2-BI2</f>
        <v>2.0000000000000018E-3</v>
      </c>
      <c r="BT2" s="7">
        <f t="shared" si="3"/>
        <v>2.9999999999999361E-2</v>
      </c>
      <c r="BU2" s="7">
        <f t="shared" si="3"/>
        <v>-0.51999999999999957</v>
      </c>
      <c r="BV2" s="5">
        <f t="shared" ref="BV2:BV3" si="4">BP2-BQ2</f>
        <v>0</v>
      </c>
      <c r="BW2" s="8">
        <f t="shared" ref="BW2:CG3" si="5">(AA2/$Z2)*162</f>
        <v>646.83801554094441</v>
      </c>
      <c r="BX2" s="8">
        <f t="shared" si="5"/>
        <v>578.28093245666469</v>
      </c>
      <c r="BY2" s="8">
        <f t="shared" si="5"/>
        <v>81.62940824865511</v>
      </c>
      <c r="BZ2" s="8">
        <f t="shared" si="5"/>
        <v>165.19545726240287</v>
      </c>
      <c r="CA2" s="8">
        <f t="shared" si="5"/>
        <v>112.42199641362822</v>
      </c>
      <c r="CB2" s="8">
        <f t="shared" si="5"/>
        <v>26.919306634787805</v>
      </c>
      <c r="CC2" s="8">
        <f t="shared" si="5"/>
        <v>6.2940824865511056</v>
      </c>
      <c r="CD2" s="8">
        <f t="shared" si="5"/>
        <v>19.560071727435744</v>
      </c>
      <c r="CE2" s="8">
        <f t="shared" si="5"/>
        <v>84.243873281530199</v>
      </c>
      <c r="CF2" s="8">
        <f t="shared" si="5"/>
        <v>9.9736999402271369</v>
      </c>
      <c r="CG2" s="8">
        <f t="shared" si="5"/>
        <v>6.5845786013150027</v>
      </c>
      <c r="CH2" s="8">
        <f t="shared" ref="CH2:CH3" si="6">CF2-CG2</f>
        <v>3.3891213389121342</v>
      </c>
      <c r="CI2" s="8">
        <f t="shared" ref="CI2:CJ3" si="7">(AN2/$Z2)*162</f>
        <v>57.711894799760906</v>
      </c>
      <c r="CJ2" s="8">
        <f t="shared" si="7"/>
        <v>89.76329946204423</v>
      </c>
      <c r="CK2" s="8">
        <f t="shared" ref="CK2:CP3" si="8">(AT2/$Z2)*162</f>
        <v>263.38314405260013</v>
      </c>
      <c r="CL2" s="8">
        <f t="shared" si="8"/>
        <v>7.9402271368798569</v>
      </c>
      <c r="CM2" s="8">
        <f t="shared" si="8"/>
        <v>2.7112970711297071</v>
      </c>
      <c r="CN2" s="8">
        <f t="shared" si="8"/>
        <v>3.7764494919306633</v>
      </c>
      <c r="CO2" s="8">
        <f t="shared" si="8"/>
        <v>4.357441721458458</v>
      </c>
      <c r="CP2" s="8">
        <f t="shared" si="8"/>
        <v>6.7782426778242675</v>
      </c>
      <c r="CQ2" s="8">
        <f t="shared" ref="CQ2:CU3" si="9">(BA2/$Z2)*162</f>
        <v>1364.9444112372983</v>
      </c>
      <c r="CR2" s="8">
        <f t="shared" si="9"/>
        <v>1260.2689778840406</v>
      </c>
      <c r="CS2" s="8">
        <f t="shared" si="9"/>
        <v>93.539748953974893</v>
      </c>
      <c r="CT2" s="8">
        <f t="shared" si="9"/>
        <v>11.135684399282725</v>
      </c>
      <c r="CU2" s="8">
        <f t="shared" si="9"/>
        <v>112.32516437537359</v>
      </c>
      <c r="CV2" s="8">
        <f t="shared" ref="CV2:CY3" si="10">(BL2/$Z2)*162</f>
        <v>0</v>
      </c>
      <c r="CW2" s="8">
        <f t="shared" si="10"/>
        <v>0</v>
      </c>
      <c r="CX2" s="8">
        <f t="shared" si="10"/>
        <v>0</v>
      </c>
      <c r="CY2" s="8">
        <f t="shared" si="10"/>
        <v>0</v>
      </c>
      <c r="CZ2" s="8">
        <f t="shared" ref="CZ2:CZ3" si="11">(BR2/$Z2)*162</f>
        <v>0</v>
      </c>
    </row>
    <row r="3" spans="1:104" x14ac:dyDescent="0.2">
      <c r="A3" s="10" t="s">
        <v>107</v>
      </c>
      <c r="B3" s="10" t="s">
        <v>108</v>
      </c>
      <c r="C3" s="10">
        <v>0</v>
      </c>
      <c r="D3" s="10">
        <v>1965</v>
      </c>
      <c r="E3" s="10">
        <v>1978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4</v>
      </c>
      <c r="S3" s="10">
        <v>3</v>
      </c>
      <c r="T3" s="10">
        <v>0</v>
      </c>
      <c r="U3" s="10">
        <v>0</v>
      </c>
      <c r="V3" s="10">
        <v>0</v>
      </c>
      <c r="W3" s="10">
        <v>2</v>
      </c>
      <c r="X3" s="10">
        <v>0</v>
      </c>
      <c r="Y3" s="10">
        <v>0</v>
      </c>
      <c r="Z3" s="10">
        <v>1435</v>
      </c>
      <c r="AA3" s="10">
        <v>5465</v>
      </c>
      <c r="AB3" s="10">
        <v>4797</v>
      </c>
      <c r="AC3" s="10">
        <v>564</v>
      </c>
      <c r="AD3" s="10">
        <v>1252</v>
      </c>
      <c r="AE3" s="10">
        <f t="shared" si="0"/>
        <v>856</v>
      </c>
      <c r="AF3" s="10">
        <v>242</v>
      </c>
      <c r="AG3" s="10">
        <v>18</v>
      </c>
      <c r="AH3" s="10">
        <v>136</v>
      </c>
      <c r="AI3" s="10">
        <v>609</v>
      </c>
      <c r="AJ3" s="10">
        <v>33</v>
      </c>
      <c r="AK3" s="10">
        <v>25</v>
      </c>
      <c r="AL3" s="11">
        <f t="shared" ref="AL3" si="12">AJ3/(AJ3+AK3)</f>
        <v>0.56896551724137934</v>
      </c>
      <c r="AM3" s="12">
        <f t="shared" ref="AM3" si="13">AJ3-AK3</f>
        <v>8</v>
      </c>
      <c r="AN3" s="10">
        <v>559</v>
      </c>
      <c r="AO3" s="10">
        <v>675</v>
      </c>
      <c r="AP3" s="11">
        <v>0.26100000000000001</v>
      </c>
      <c r="AQ3" s="11">
        <v>0.34</v>
      </c>
      <c r="AR3" s="11">
        <v>0.40400000000000003</v>
      </c>
      <c r="AS3" s="11">
        <v>0.74399999999999999</v>
      </c>
      <c r="AT3" s="10">
        <v>1938</v>
      </c>
      <c r="AU3" s="10">
        <v>126</v>
      </c>
      <c r="AV3" s="10">
        <v>40</v>
      </c>
      <c r="AW3" s="10">
        <v>26</v>
      </c>
      <c r="AX3" s="10">
        <v>43</v>
      </c>
      <c r="AY3" s="10">
        <v>57</v>
      </c>
      <c r="AZ3" s="10">
        <v>11682.2</v>
      </c>
      <c r="BA3" s="10">
        <v>7343</v>
      </c>
      <c r="BB3" s="10">
        <v>3862</v>
      </c>
      <c r="BC3" s="10">
        <v>3339</v>
      </c>
      <c r="BD3" s="10">
        <v>142</v>
      </c>
      <c r="BE3" s="10">
        <v>860</v>
      </c>
      <c r="BF3" s="11">
        <v>0.98099999999999998</v>
      </c>
      <c r="BG3" s="13">
        <v>5.55</v>
      </c>
      <c r="BH3" s="13">
        <v>5.13</v>
      </c>
      <c r="BI3" s="11">
        <v>0.97899999999999998</v>
      </c>
      <c r="BJ3" s="13">
        <v>5.54</v>
      </c>
      <c r="BK3" s="13">
        <v>5.56</v>
      </c>
      <c r="BL3" s="10">
        <v>0</v>
      </c>
      <c r="BM3" s="10">
        <v>0</v>
      </c>
      <c r="BN3" s="10">
        <v>0</v>
      </c>
      <c r="BO3" s="10">
        <v>0</v>
      </c>
      <c r="BP3" s="5">
        <v>0</v>
      </c>
      <c r="BQ3" s="5">
        <v>0</v>
      </c>
      <c r="BR3" s="10">
        <v>0</v>
      </c>
      <c r="BS3" s="11">
        <f t="shared" ref="BS3" si="14">BF3-BI3</f>
        <v>2.0000000000000018E-3</v>
      </c>
      <c r="BT3" s="13">
        <f t="shared" ref="BT3" si="15">BG3-BJ3</f>
        <v>9.9999999999997868E-3</v>
      </c>
      <c r="BU3" s="13">
        <f t="shared" ref="BU3" si="16">BH3-BK3</f>
        <v>-0.42999999999999972</v>
      </c>
      <c r="BV3" s="5">
        <f t="shared" ref="BV3" si="17">BP3-BQ3</f>
        <v>0</v>
      </c>
      <c r="BW3" s="14">
        <f t="shared" ref="BW3" si="18">(AA3/$Z3)*162</f>
        <v>616.95470383275267</v>
      </c>
      <c r="BX3" s="14">
        <f t="shared" ref="BX3" si="19">(AB3/$Z3)*162</f>
        <v>541.5428571428572</v>
      </c>
      <c r="BY3" s="14">
        <f t="shared" ref="BY3" si="20">(AC3/$Z3)*162</f>
        <v>63.671080139372826</v>
      </c>
      <c r="BZ3" s="14">
        <f t="shared" ref="BZ3" si="21">(AD3/$Z3)*162</f>
        <v>141.34076655052266</v>
      </c>
      <c r="CA3" s="14">
        <f t="shared" ref="CA3" si="22">(AE3/$Z3)*162</f>
        <v>96.635540069686414</v>
      </c>
      <c r="CB3" s="14">
        <f t="shared" ref="CB3" si="23">(AF3/$Z3)*162</f>
        <v>27.3198606271777</v>
      </c>
      <c r="CC3" s="14">
        <f t="shared" ref="CC3" si="24">(AG3/$Z3)*162</f>
        <v>2.03205574912892</v>
      </c>
      <c r="CD3" s="14">
        <f t="shared" ref="CD3" si="25">(AH3/$Z3)*162</f>
        <v>15.353310104529617</v>
      </c>
      <c r="CE3" s="14">
        <f t="shared" ref="CE3" si="26">(AI3/$Z3)*162</f>
        <v>68.751219512195121</v>
      </c>
      <c r="CF3" s="14">
        <f t="shared" ref="CF3" si="27">(AJ3/$Z3)*162</f>
        <v>3.7254355400696864</v>
      </c>
      <c r="CG3" s="14">
        <f t="shared" ref="CG3" si="28">(AK3/$Z3)*162</f>
        <v>2.8222996515679442</v>
      </c>
      <c r="CH3" s="14">
        <f t="shared" ref="CH3" si="29">CF3-CG3</f>
        <v>0.9031358885017422</v>
      </c>
      <c r="CI3" s="14">
        <f t="shared" ref="CI3" si="30">(AN3/$Z3)*162</f>
        <v>63.10662020905923</v>
      </c>
      <c r="CJ3" s="14">
        <f t="shared" ref="CJ3" si="31">(AO3/$Z3)*162</f>
        <v>76.2020905923345</v>
      </c>
      <c r="CK3" s="14">
        <f t="shared" ref="CK3" si="32">(AT3/$Z3)*162</f>
        <v>218.78466898954704</v>
      </c>
      <c r="CL3" s="14">
        <f t="shared" ref="CL3" si="33">(AU3/$Z3)*162</f>
        <v>14.224390243902437</v>
      </c>
      <c r="CM3" s="14">
        <f t="shared" ref="CM3" si="34">(AV3/$Z3)*162</f>
        <v>4.515679442508711</v>
      </c>
      <c r="CN3" s="14">
        <f t="shared" ref="CN3" si="35">(AW3/$Z3)*162</f>
        <v>2.9351916376306622</v>
      </c>
      <c r="CO3" s="14">
        <f t="shared" ref="CO3" si="36">(AX3/$Z3)*162</f>
        <v>4.8543554006968641</v>
      </c>
      <c r="CP3" s="14">
        <f t="shared" ref="CP3" si="37">(AY3/$Z3)*162</f>
        <v>6.4348432055749134</v>
      </c>
      <c r="CQ3" s="14">
        <f t="shared" ref="CQ3" si="38">(BA3/$Z3)*162</f>
        <v>828.96585365853662</v>
      </c>
      <c r="CR3" s="14">
        <f t="shared" ref="CR3" si="39">(BB3/$Z3)*162</f>
        <v>435.988850174216</v>
      </c>
      <c r="CS3" s="14">
        <f t="shared" ref="CS3" si="40">(BC3/$Z3)*162</f>
        <v>376.94634146341463</v>
      </c>
      <c r="CT3" s="14">
        <f t="shared" ref="CT3" si="41">(BD3/$Z3)*162</f>
        <v>16.030662020905922</v>
      </c>
      <c r="CU3" s="14">
        <f t="shared" ref="CU3" si="42">(BE3/$Z3)*162</f>
        <v>97.087108013937282</v>
      </c>
      <c r="CV3" s="14">
        <f t="shared" ref="CV3" si="43">(BL3/$Z3)*162</f>
        <v>0</v>
      </c>
      <c r="CW3" s="14">
        <f t="shared" ref="CW3" si="44">(BM3/$Z3)*162</f>
        <v>0</v>
      </c>
      <c r="CX3" s="14">
        <f t="shared" ref="CX3" si="45">(BN3/$Z3)*162</f>
        <v>0</v>
      </c>
      <c r="CY3" s="14">
        <f t="shared" ref="CY3" si="46">(BO3/$Z3)*162</f>
        <v>0</v>
      </c>
      <c r="CZ3" s="14">
        <f t="shared" ref="CZ3" si="47">(BR3/$Z3)*162</f>
        <v>0</v>
      </c>
    </row>
    <row r="4" spans="1:104" x14ac:dyDescent="0.2">
      <c r="A4" s="10" t="s">
        <v>109</v>
      </c>
      <c r="B4" s="10" t="s">
        <v>104</v>
      </c>
      <c r="C4" s="10">
        <v>0</v>
      </c>
      <c r="D4" s="10">
        <v>1964</v>
      </c>
      <c r="E4" s="10">
        <v>1984</v>
      </c>
      <c r="F4" s="10">
        <v>0</v>
      </c>
      <c r="G4" s="10">
        <v>0</v>
      </c>
      <c r="H4" s="10">
        <v>1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1</v>
      </c>
      <c r="S4" s="10">
        <v>0</v>
      </c>
      <c r="T4" s="10">
        <v>0</v>
      </c>
      <c r="U4" s="10">
        <v>0</v>
      </c>
      <c r="V4" s="10">
        <v>1</v>
      </c>
      <c r="W4" s="10">
        <v>2</v>
      </c>
      <c r="X4" s="10">
        <v>0</v>
      </c>
      <c r="Y4" s="10">
        <v>0</v>
      </c>
      <c r="Z4" s="10">
        <v>1747</v>
      </c>
      <c r="AA4" s="10">
        <v>6362</v>
      </c>
      <c r="AB4" s="10">
        <v>5867</v>
      </c>
      <c r="AC4" s="10">
        <v>651</v>
      </c>
      <c r="AD4" s="10">
        <v>1705</v>
      </c>
      <c r="AE4" s="10">
        <f t="shared" si="0"/>
        <v>1257</v>
      </c>
      <c r="AF4" s="10">
        <v>305</v>
      </c>
      <c r="AG4" s="10">
        <v>41</v>
      </c>
      <c r="AH4" s="10">
        <v>102</v>
      </c>
      <c r="AI4" s="10">
        <v>766</v>
      </c>
      <c r="AJ4" s="10">
        <v>32</v>
      </c>
      <c r="AK4" s="10">
        <v>41</v>
      </c>
      <c r="AL4" s="11">
        <f t="shared" ref="AL4" si="48">AJ4/(AJ4+AK4)</f>
        <v>0.43835616438356162</v>
      </c>
      <c r="AM4" s="12">
        <f t="shared" ref="AM4" si="49">AJ4-AK4</f>
        <v>-9</v>
      </c>
      <c r="AN4" s="10">
        <v>368</v>
      </c>
      <c r="AO4" s="10">
        <v>541</v>
      </c>
      <c r="AP4" s="11">
        <v>0.29099999999999998</v>
      </c>
      <c r="AQ4" s="11">
        <v>0.33300000000000002</v>
      </c>
      <c r="AR4" s="11">
        <v>0.40899999999999997</v>
      </c>
      <c r="AS4" s="11">
        <v>0.74099999999999999</v>
      </c>
      <c r="AT4" s="10">
        <v>2398</v>
      </c>
      <c r="AU4" s="10">
        <v>209</v>
      </c>
      <c r="AV4" s="10">
        <v>31</v>
      </c>
      <c r="AW4" s="10">
        <v>35</v>
      </c>
      <c r="AX4" s="10">
        <v>61</v>
      </c>
      <c r="AY4" s="10">
        <v>82</v>
      </c>
      <c r="AZ4" s="10">
        <v>11526.2</v>
      </c>
      <c r="BA4" s="10">
        <v>2704</v>
      </c>
      <c r="BB4" s="10">
        <v>2546</v>
      </c>
      <c r="BC4" s="10">
        <v>106</v>
      </c>
      <c r="BD4" s="10">
        <v>52</v>
      </c>
      <c r="BE4" s="10">
        <v>16</v>
      </c>
      <c r="BF4" s="11">
        <v>0.98099999999999998</v>
      </c>
      <c r="BG4" s="13">
        <v>2.0699999999999998</v>
      </c>
      <c r="BH4" s="13">
        <v>1.89</v>
      </c>
      <c r="BI4" s="11">
        <v>0.98</v>
      </c>
      <c r="BJ4" s="13">
        <v>2.33</v>
      </c>
      <c r="BK4" s="13">
        <v>2.33</v>
      </c>
      <c r="BL4" s="10">
        <v>0</v>
      </c>
      <c r="BM4" s="10">
        <v>0</v>
      </c>
      <c r="BN4" s="10">
        <v>0</v>
      </c>
      <c r="BO4" s="10">
        <v>0</v>
      </c>
      <c r="BP4" s="5">
        <v>0</v>
      </c>
      <c r="BQ4" s="5">
        <v>0</v>
      </c>
      <c r="BR4" s="10">
        <v>0</v>
      </c>
      <c r="BS4" s="11">
        <f t="shared" ref="BS4" si="50">BF4-BI4</f>
        <v>1.0000000000000009E-3</v>
      </c>
      <c r="BT4" s="13">
        <f t="shared" ref="BT4" si="51">BG4-BJ4</f>
        <v>-0.26000000000000023</v>
      </c>
      <c r="BU4" s="13">
        <f t="shared" ref="BU4" si="52">BH4-BK4</f>
        <v>-0.44000000000000017</v>
      </c>
      <c r="BV4" s="5">
        <f t="shared" ref="BV4" si="53">BP4-BQ4</f>
        <v>0</v>
      </c>
      <c r="BW4" s="14">
        <f t="shared" ref="BW4" si="54">(AA4/$Z4)*162</f>
        <v>589.95077275329129</v>
      </c>
      <c r="BX4" s="14">
        <f t="shared" ref="BX4" si="55">(AB4/$Z4)*162</f>
        <v>544.04922724670871</v>
      </c>
      <c r="BY4" s="14">
        <f t="shared" ref="BY4" si="56">(AC4/$Z4)*162</f>
        <v>60.367487120778478</v>
      </c>
      <c r="BZ4" s="14">
        <f t="shared" ref="BZ4" si="57">(AD4/$Z4)*162</f>
        <v>158.10532341156269</v>
      </c>
      <c r="CA4" s="14">
        <f t="shared" ref="CA4" si="58">(AE4/$Z4)*162</f>
        <v>116.56210646823126</v>
      </c>
      <c r="CB4" s="14">
        <f t="shared" ref="CB4" si="59">(AF4/$Z4)*162</f>
        <v>28.282770463651975</v>
      </c>
      <c r="CC4" s="14">
        <f t="shared" ref="CC4" si="60">(AG4/$Z4)*162</f>
        <v>3.8019461934745276</v>
      </c>
      <c r="CD4" s="14">
        <f t="shared" ref="CD4" si="61">(AH4/$Z4)*162</f>
        <v>9.4585002862049237</v>
      </c>
      <c r="CE4" s="14">
        <f t="shared" ref="CE4" si="62">(AI4/$Z4)*162</f>
        <v>71.031482541499713</v>
      </c>
      <c r="CF4" s="14">
        <f t="shared" ref="CF4" si="63">(AJ4/$Z4)*162</f>
        <v>2.9673726388093873</v>
      </c>
      <c r="CG4" s="14">
        <f t="shared" ref="CG4" si="64">(AK4/$Z4)*162</f>
        <v>3.8019461934745276</v>
      </c>
      <c r="CH4" s="14">
        <f t="shared" ref="CH4" si="65">CF4-CG4</f>
        <v>-0.83457355466514027</v>
      </c>
      <c r="CI4" s="14">
        <f t="shared" ref="CI4" si="66">(AN4/$Z4)*162</f>
        <v>34.124785346307959</v>
      </c>
      <c r="CJ4" s="14">
        <f t="shared" ref="CJ4" si="67">(AO4/$Z4)*162</f>
        <v>50.167143674871205</v>
      </c>
      <c r="CK4" s="14">
        <f t="shared" ref="CK4" si="68">(AT4/$Z4)*162</f>
        <v>222.36748712077849</v>
      </c>
      <c r="CL4" s="14">
        <f t="shared" ref="CL4" si="69">(AU4/$Z4)*162</f>
        <v>19.380652547223811</v>
      </c>
      <c r="CM4" s="14">
        <f t="shared" ref="CM4" si="70">(AV4/$Z4)*162</f>
        <v>2.8746422438465937</v>
      </c>
      <c r="CN4" s="14">
        <f t="shared" ref="CN4" si="71">(AW4/$Z4)*162</f>
        <v>3.2455638236977675</v>
      </c>
      <c r="CO4" s="14">
        <f t="shared" ref="CO4" si="72">(AX4/$Z4)*162</f>
        <v>5.6565540927303948</v>
      </c>
      <c r="CP4" s="14">
        <f t="shared" ref="CP4" si="73">(AY4/$Z4)*162</f>
        <v>7.6038923869490551</v>
      </c>
      <c r="CQ4" s="14">
        <f t="shared" ref="CQ4" si="74">(BA4/$Z4)*162</f>
        <v>250.74298797939326</v>
      </c>
      <c r="CR4" s="14">
        <f t="shared" ref="CR4" si="75">(BB4/$Z4)*162</f>
        <v>236.09158557527189</v>
      </c>
      <c r="CS4" s="14">
        <f t="shared" ref="CS4" si="76">(BC4/$Z4)*162</f>
        <v>9.8294218660560961</v>
      </c>
      <c r="CT4" s="14">
        <f t="shared" ref="CT4" si="77">(BD4/$Z4)*162</f>
        <v>4.8219805380652545</v>
      </c>
      <c r="CU4" s="14">
        <f t="shared" ref="CU4" si="78">(BE4/$Z4)*162</f>
        <v>1.4836863194046936</v>
      </c>
      <c r="CV4" s="14">
        <f t="shared" ref="CV4" si="79">(BL4/$Z4)*162</f>
        <v>0</v>
      </c>
      <c r="CW4" s="14">
        <f t="shared" ref="CW4" si="80">(BM4/$Z4)*162</f>
        <v>0</v>
      </c>
      <c r="CX4" s="14">
        <f t="shared" ref="CX4" si="81">(BN4/$Z4)*162</f>
        <v>0</v>
      </c>
      <c r="CY4" s="14">
        <f t="shared" ref="CY4" si="82">(BO4/$Z4)*162</f>
        <v>0</v>
      </c>
      <c r="CZ4" s="14">
        <f t="shared" ref="CZ4" si="83">(BR4/$Z4)*162</f>
        <v>0</v>
      </c>
    </row>
    <row r="5" spans="1:104" x14ac:dyDescent="0.2">
      <c r="A5" s="10" t="s">
        <v>110</v>
      </c>
      <c r="B5" s="10" t="s">
        <v>104</v>
      </c>
      <c r="C5" s="10">
        <v>0</v>
      </c>
      <c r="D5" s="10">
        <v>1967</v>
      </c>
      <c r="E5" s="10">
        <v>1978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1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1026</v>
      </c>
      <c r="AA5" s="10">
        <v>3339</v>
      </c>
      <c r="AB5" s="10">
        <v>3120</v>
      </c>
      <c r="AC5" s="10">
        <v>314</v>
      </c>
      <c r="AD5" s="10">
        <v>799</v>
      </c>
      <c r="AE5" s="10">
        <f t="shared" si="0"/>
        <v>572</v>
      </c>
      <c r="AF5" s="10">
        <v>106</v>
      </c>
      <c r="AG5" s="10">
        <v>30</v>
      </c>
      <c r="AH5" s="10">
        <v>91</v>
      </c>
      <c r="AI5" s="10">
        <v>387</v>
      </c>
      <c r="AJ5" s="10">
        <v>13</v>
      </c>
      <c r="AK5" s="10">
        <v>7</v>
      </c>
      <c r="AL5" s="11">
        <f t="shared" ref="AL5" si="84">AJ5/(AJ5+AK5)</f>
        <v>0.65</v>
      </c>
      <c r="AM5" s="12">
        <f t="shared" ref="AM5" si="85">AJ5-AK5</f>
        <v>6</v>
      </c>
      <c r="AN5" s="10">
        <v>185</v>
      </c>
      <c r="AO5" s="10">
        <v>693</v>
      </c>
      <c r="AP5" s="11">
        <v>0.25600000000000001</v>
      </c>
      <c r="AQ5" s="11">
        <v>0.29799999999999999</v>
      </c>
      <c r="AR5" s="11">
        <v>0.39700000000000002</v>
      </c>
      <c r="AS5" s="11">
        <v>0.69499999999999995</v>
      </c>
      <c r="AT5" s="10">
        <v>1238</v>
      </c>
      <c r="AU5" s="10">
        <v>85</v>
      </c>
      <c r="AV5" s="10">
        <v>9</v>
      </c>
      <c r="AW5" s="10">
        <v>10</v>
      </c>
      <c r="AX5" s="10">
        <v>15</v>
      </c>
      <c r="AY5" s="10">
        <v>14</v>
      </c>
      <c r="AZ5" s="10">
        <v>6530.2</v>
      </c>
      <c r="BA5" s="10">
        <v>1676</v>
      </c>
      <c r="BB5" s="10">
        <v>1554</v>
      </c>
      <c r="BC5" s="10">
        <v>71</v>
      </c>
      <c r="BD5" s="10">
        <v>51</v>
      </c>
      <c r="BE5" s="10">
        <v>19</v>
      </c>
      <c r="BF5" s="11">
        <v>0.97</v>
      </c>
      <c r="BG5" s="13">
        <v>2.2400000000000002</v>
      </c>
      <c r="BH5" s="13">
        <v>2.0699999999999998</v>
      </c>
      <c r="BI5" s="11">
        <v>0.97799999999999998</v>
      </c>
      <c r="BJ5" s="13">
        <v>2.27</v>
      </c>
      <c r="BK5" s="13">
        <v>2.2799999999999998</v>
      </c>
      <c r="BL5" s="10">
        <v>0</v>
      </c>
      <c r="BM5" s="10">
        <v>0</v>
      </c>
      <c r="BN5" s="10">
        <v>0</v>
      </c>
      <c r="BO5" s="10">
        <v>0</v>
      </c>
      <c r="BP5" s="5">
        <v>0</v>
      </c>
      <c r="BQ5" s="5">
        <v>0</v>
      </c>
      <c r="BR5" s="10">
        <v>0</v>
      </c>
      <c r="BS5" s="11">
        <f t="shared" ref="BS5" si="86">BF5-BI5</f>
        <v>-8.0000000000000071E-3</v>
      </c>
      <c r="BT5" s="13">
        <f t="shared" ref="BT5" si="87">BG5-BJ5</f>
        <v>-2.9999999999999805E-2</v>
      </c>
      <c r="BU5" s="13">
        <f t="shared" ref="BU5" si="88">BH5-BK5</f>
        <v>-0.20999999999999996</v>
      </c>
      <c r="BV5" s="5">
        <f t="shared" ref="BV5" si="89">BP5-BQ5</f>
        <v>0</v>
      </c>
      <c r="BW5" s="14">
        <f t="shared" ref="BW5" si="90">(AA5/$Z5)*162</f>
        <v>527.21052631578948</v>
      </c>
      <c r="BX5" s="14">
        <f t="shared" ref="BX5" si="91">(AB5/$Z5)*162</f>
        <v>492.63157894736838</v>
      </c>
      <c r="BY5" s="14">
        <f t="shared" ref="BY5" si="92">(AC5/$Z5)*162</f>
        <v>49.578947368421048</v>
      </c>
      <c r="BZ5" s="14">
        <f t="shared" ref="BZ5" si="93">(AD5/$Z5)*162</f>
        <v>126.15789473684211</v>
      </c>
      <c r="CA5" s="14">
        <f t="shared" ref="CA5" si="94">(AE5/$Z5)*162</f>
        <v>90.315789473684205</v>
      </c>
      <c r="CB5" s="14">
        <f t="shared" ref="CB5" si="95">(AF5/$Z5)*162</f>
        <v>16.736842105263158</v>
      </c>
      <c r="CC5" s="14">
        <f t="shared" ref="CC5" si="96">(AG5/$Z5)*162</f>
        <v>4.7368421052631575</v>
      </c>
      <c r="CD5" s="14">
        <f t="shared" ref="CD5" si="97">(AH5/$Z5)*162</f>
        <v>14.368421052631579</v>
      </c>
      <c r="CE5" s="14">
        <f t="shared" ref="CE5" si="98">(AI5/$Z5)*162</f>
        <v>61.10526315789474</v>
      </c>
      <c r="CF5" s="14">
        <f t="shared" ref="CF5" si="99">(AJ5/$Z5)*162</f>
        <v>2.0526315789473681</v>
      </c>
      <c r="CG5" s="14">
        <f t="shared" ref="CG5" si="100">(AK5/$Z5)*162</f>
        <v>1.1052631578947367</v>
      </c>
      <c r="CH5" s="14">
        <f t="shared" ref="CH5" si="101">CF5-CG5</f>
        <v>0.94736842105263142</v>
      </c>
      <c r="CI5" s="14">
        <f t="shared" ref="CI5" si="102">(AN5/$Z5)*162</f>
        <v>29.210526315789473</v>
      </c>
      <c r="CJ5" s="14">
        <f t="shared" ref="CJ5" si="103">(AO5/$Z5)*162</f>
        <v>109.42105263157895</v>
      </c>
      <c r="CK5" s="14">
        <f t="shared" ref="CK5" si="104">(AT5/$Z5)*162</f>
        <v>195.47368421052633</v>
      </c>
      <c r="CL5" s="14">
        <f t="shared" ref="CL5" si="105">(AU5/$Z5)*162</f>
        <v>13.421052631578947</v>
      </c>
      <c r="CM5" s="14">
        <f t="shared" ref="CM5" si="106">(AV5/$Z5)*162</f>
        <v>1.4210526315789473</v>
      </c>
      <c r="CN5" s="14">
        <f t="shared" ref="CN5" si="107">(AW5/$Z5)*162</f>
        <v>1.5789473684210527</v>
      </c>
      <c r="CO5" s="14">
        <f t="shared" ref="CO5" si="108">(AX5/$Z5)*162</f>
        <v>2.3684210526315788</v>
      </c>
      <c r="CP5" s="14">
        <f t="shared" ref="CP5" si="109">(AY5/$Z5)*162</f>
        <v>2.2105263157894735</v>
      </c>
      <c r="CQ5" s="14">
        <f t="shared" ref="CQ5" si="110">(BA5/$Z5)*162</f>
        <v>264.63157894736844</v>
      </c>
      <c r="CR5" s="14">
        <f t="shared" ref="CR5" si="111">(BB5/$Z5)*162</f>
        <v>245.36842105263156</v>
      </c>
      <c r="CS5" s="14">
        <f t="shared" ref="CS5" si="112">(BC5/$Z5)*162</f>
        <v>11.210526315789473</v>
      </c>
      <c r="CT5" s="14">
        <f t="shared" ref="CT5" si="113">(BD5/$Z5)*162</f>
        <v>8.0526315789473681</v>
      </c>
      <c r="CU5" s="14">
        <f t="shared" ref="CU5" si="114">(BE5/$Z5)*162</f>
        <v>3</v>
      </c>
      <c r="CV5" s="14">
        <f t="shared" ref="CV5" si="115">(BL5/$Z5)*162</f>
        <v>0</v>
      </c>
      <c r="CW5" s="14">
        <f t="shared" ref="CW5" si="116">(BM5/$Z5)*162</f>
        <v>0</v>
      </c>
      <c r="CX5" s="14">
        <f t="shared" ref="CX5" si="117">(BN5/$Z5)*162</f>
        <v>0</v>
      </c>
      <c r="CY5" s="14">
        <f t="shared" ref="CY5" si="118">(BO5/$Z5)*162</f>
        <v>0</v>
      </c>
      <c r="CZ5" s="14">
        <f t="shared" ref="CZ5" si="119">(BR5/$Z5)*162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Aaron Springer</cp:lastModifiedBy>
  <dcterms:created xsi:type="dcterms:W3CDTF">2022-11-27T18:45:44Z</dcterms:created>
  <dcterms:modified xsi:type="dcterms:W3CDTF">2023-11-04T00:05:15Z</dcterms:modified>
</cp:coreProperties>
</file>